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1\1 výzva\"/>
    </mc:Choice>
  </mc:AlternateContent>
  <xr:revisionPtr revIDLastSave="0" documentId="13_ncr:1_{D0838154-4998-4B7B-9433-19132077E591}" xr6:coauthVersionLast="47" xr6:coauthVersionMax="47" xr10:uidLastSave="{00000000-0000-0000-0000-000000000000}"/>
  <bookViews>
    <workbookView xWindow="1875" yWindow="975" windowWidth="25005" windowHeight="1615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<sst xmlns="http://schemas.openxmlformats.org/spreadsheetml/2006/main" count="72" uniqueCount="64">
  <si>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</si>
  <si>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</si>
  <si>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</si>
  <si>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</si>
  <si>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</si>
  <si>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</si>
  <si>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</si>
  <si>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</si>
  <si>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</si>
  <si>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</si>
  <si>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</si>
  <si>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</si>
  <si>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</si>
  <si>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</si>
  <si>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</si>
  <si>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</si>
  <si>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</si>
  <si>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</si>
  <si>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</si>
  <si>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</si>
  <si>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</si>
  <si>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</si>
  <si>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</si>
  <si>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</si>
  <si>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</si>
  <si>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</si>
  <si>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</si>
  <si>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</si>
  <si>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</si>
  <si>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</si>
  <si>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</si>
  <si>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</si>
  <si>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</si>
  <si>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</si>
  <si>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</si>
  <si>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</si>
  <si>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</si>
  <si>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</si>
  <si>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</si>
  <si>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</si>
  <si>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</si>
  <si>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</si>
  <si>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</si>
  <si>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</si>
  <si>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</si>
  <si>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</si>
  <si>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</si>
  <si>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</si>
  <si>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</si>
  <si>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</si>
  <si>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</si>
  <si>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</si>
  <si>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</si>
  <si>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</si>
  <si>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</si>
  <si>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</si>
  <si>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Tiskárny, kopírky, multifunkce II. 011 - 2025</t>
  </si>
  <si>
    <t>Laserová černobílá multifunkční tiskárna</t>
  </si>
  <si>
    <t>Pokud financováno z projektových prostředků, pak ŘEŠITEL uvede: NÁZEV A ČÍSLO DOTAČNÍHO PROJEKTU</t>
  </si>
  <si>
    <t>NE</t>
  </si>
  <si>
    <r>
      <rPr>
        <b/>
        <sz val="11"/>
        <color theme="1"/>
        <rFont val="Calibri"/>
        <family val="2"/>
        <charset val="238"/>
        <scheme val="minor"/>
      </rPr>
      <t xml:space="preserve">1 ks: Jitka Hurtová, </t>
    </r>
    <r>
      <rPr>
        <sz val="11"/>
        <color theme="1"/>
        <rFont val="Calibri"/>
        <family val="2"/>
        <charset val="238"/>
        <scheme val="minor"/>
      </rPr>
      <t xml:space="preserve">
Tel.: 37763 4851, 606 665 115
</t>
    </r>
    <r>
      <rPr>
        <b/>
        <sz val="11"/>
        <color theme="1"/>
        <rFont val="Calibri"/>
        <family val="2"/>
        <charset val="238"/>
        <scheme val="minor"/>
      </rPr>
      <t xml:space="preserve">1 ks: Hana Menclová, </t>
    </r>
    <r>
      <rPr>
        <sz val="11"/>
        <color theme="1"/>
        <rFont val="Calibri"/>
        <family val="2"/>
        <charset val="238"/>
        <scheme val="minor"/>
      </rPr>
      <t xml:space="preserve">
Tel.: 37763 4853, 602 167 797 
(nebo Gabriela Vostracká, tel. 37763 4854, 602 441 447)</t>
    </r>
  </si>
  <si>
    <r>
      <rPr>
        <b/>
        <sz val="11"/>
        <rFont val="Calibri"/>
        <family val="2"/>
        <charset val="238"/>
        <scheme val="minor"/>
      </rPr>
      <t>1 ks: Univerzitní 12</t>
    </r>
    <r>
      <rPr>
        <sz val="11"/>
        <rFont val="Calibri"/>
        <family val="2"/>
        <charset val="238"/>
        <scheme val="minor"/>
      </rPr>
      <t xml:space="preserve">, 301 00 Plzeň,
Menza 4
</t>
    </r>
    <r>
      <rPr>
        <b/>
        <sz val="11"/>
        <rFont val="Calibri"/>
        <family val="2"/>
        <charset val="238"/>
        <scheme val="minor"/>
      </rPr>
      <t>1 ks: Kollárova 19</t>
    </r>
    <r>
      <rPr>
        <sz val="11"/>
        <rFont val="Calibri"/>
        <family val="2"/>
        <charset val="238"/>
        <scheme val="minor"/>
      </rPr>
      <t>, 301 00 Plzeň,
Správa kolejí a menz</t>
    </r>
  </si>
  <si>
    <t>Dodání do určených místností.</t>
  </si>
  <si>
    <t>A4 tiskárna, skener, kopírka.  
Automatický oboustranný tisk.
Rychlost tisku až 30 stran černobíle za minutu.
Rozlišení tisku min. 1200x 1200dpi.  
Připojení: USB 2.0.
Rozlišení skeneru min. 2 400 DPI.
Včetně startovacího toneru.
Doporučený objem tisku za měsíc: min.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</si>
</sst>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0" fillId="0" borderId="0" xfId="0" applyNumberFormat="1" applyFont="1" applyAlignment="1" applyProtection="1">
      <alignment vertical="top" wrapText="1"/>
    </xf>
    <xf numFmtId="0" fontId="2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left" vertical="center" wrapText="1" indent="1"/>
    </xf>
    <xf numFmtId="0" fontId="31" fillId="5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8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4" zoomScaleNormal="100" workbookViewId="0">
      <selection activeCell="R8" sqref="R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44.28515625" style="20" customWidth="1"/>
    <col min="4" max="4" width="10.5703125" style="87" customWidth="1"/>
    <col min="5" max="5" width="9.7109375" style="19" customWidth="1"/>
    <col min="6" max="6" width="58.42578125" style="20" customWidth="1"/>
    <col min="7" max="7" width="30.28515625" style="21" customWidth="1"/>
    <col min="8" max="8" width="27" style="21" customWidth="1"/>
    <col min="9" max="9" width="23.5703125" style="20" bestFit="1" customWidth="1"/>
    <col min="10" max="10" width="19.28515625" style="20" bestFit="1" customWidth="1"/>
    <col min="11" max="11" width="32.42578125" style="16" hidden="1" customWidth="1"/>
    <col min="12" max="12" width="29" style="16" customWidth="1"/>
    <col min="13" max="13" width="31.28515625" style="16" customWidth="1"/>
    <col min="14" max="14" width="36" style="20" customWidth="1"/>
    <col min="15" max="15" width="28.140625" style="21" customWidth="1"/>
    <col min="16" max="16" width="17.710937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56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58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262.5" customHeight="1" thickTop="1" thickBot="1" x14ac:dyDescent="0.3">
      <c r="A8" s="46"/>
      <c r="B8" s="47">
        <v>1</v>
      </c>
      <c r="C8" s="48" t="s">
        <v>57</v>
      </c>
      <c r="D8" s="49">
        <v>2</v>
      </c>
      <c r="E8" s="50" t="s">
        <v>54</v>
      </c>
      <c r="F8" s="51" t="s">
        <v>63</v>
      </c>
      <c r="G8" s="88"/>
      <c r="H8" s="52" t="s">
        <v>59</v>
      </c>
      <c r="I8" s="53" t="s">
        <v>51</v>
      </c>
      <c r="J8" s="54" t="s">
        <v>59</v>
      </c>
      <c r="K8" s="55"/>
      <c r="L8" s="48" t="s">
        <v>62</v>
      </c>
      <c r="M8" s="48" t="s">
        <v>60</v>
      </c>
      <c r="N8" s="56" t="s">
        <v>61</v>
      </c>
      <c r="O8" s="57" t="s">
        <v>55</v>
      </c>
      <c r="P8" s="58">
        <f>D8*Q8</f>
        <v>9000</v>
      </c>
      <c r="Q8" s="59">
        <v>4500</v>
      </c>
      <c r="R8" s="89"/>
      <c r="S8" s="60">
        <f>D8*R8</f>
        <v>0</v>
      </c>
      <c r="T8" s="61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2"/>
      <c r="H9" s="16"/>
      <c r="I9" s="16"/>
      <c r="J9" s="16"/>
      <c r="N9" s="16"/>
      <c r="O9" s="16"/>
      <c r="P9" s="63"/>
      <c r="S9" s="64"/>
    </row>
    <row r="10" spans="1:22" ht="60.75" customHeight="1" thickTop="1" thickBot="1" x14ac:dyDescent="0.3">
      <c r="B10" s="65" t="s">
        <v>10</v>
      </c>
      <c r="C10" s="65"/>
      <c r="D10" s="65"/>
      <c r="E10" s="65"/>
      <c r="F10" s="65"/>
      <c r="G10" s="65"/>
      <c r="H10" s="65"/>
      <c r="I10" s="65"/>
      <c r="J10" s="66"/>
      <c r="K10" s="66"/>
      <c r="L10" s="32"/>
      <c r="M10" s="32"/>
      <c r="N10" s="32"/>
      <c r="O10" s="63"/>
      <c r="P10" s="63"/>
      <c r="Q10" s="67" t="s">
        <v>11</v>
      </c>
      <c r="R10" s="68" t="s">
        <v>12</v>
      </c>
      <c r="S10" s="69"/>
      <c r="T10" s="70"/>
      <c r="V10" s="71"/>
    </row>
    <row r="11" spans="1:22" ht="33" customHeight="1" thickTop="1" thickBot="1" x14ac:dyDescent="0.3">
      <c r="B11" s="72" t="s">
        <v>14</v>
      </c>
      <c r="C11" s="72"/>
      <c r="D11" s="72"/>
      <c r="E11" s="72"/>
      <c r="F11" s="72"/>
      <c r="G11" s="72"/>
      <c r="H11" s="73"/>
      <c r="I11" s="73"/>
      <c r="J11" s="73"/>
      <c r="L11" s="74"/>
      <c r="M11" s="74"/>
      <c r="N11" s="74"/>
      <c r="O11" s="75"/>
      <c r="P11" s="75"/>
      <c r="Q11" s="76">
        <f>SUM(P8:P8)</f>
        <v>9000</v>
      </c>
      <c r="R11" s="77">
        <f>SUM(S8:S8)</f>
        <v>0</v>
      </c>
      <c r="S11" s="78"/>
      <c r="T11" s="79"/>
    </row>
    <row r="12" spans="1:22" ht="18.600000000000001" customHeight="1" thickTop="1" x14ac:dyDescent="0.25">
      <c r="B12" s="80"/>
      <c r="C12" s="81"/>
      <c r="D12" s="82"/>
      <c r="E12" s="81"/>
      <c r="F12" s="81"/>
      <c r="G12" s="83"/>
      <c r="H12" s="83"/>
      <c r="I12" s="83"/>
      <c r="J12" s="83"/>
      <c r="N12" s="16"/>
    </row>
    <row r="13" spans="1:22" ht="18.600000000000001" customHeight="1" x14ac:dyDescent="0.25">
      <c r="B13" s="84" t="s">
        <v>53</v>
      </c>
      <c r="C13" s="85"/>
      <c r="D13" s="85"/>
      <c r="E13" s="85"/>
      <c r="F13" s="85"/>
      <c r="G13" s="85"/>
      <c r="H13" s="85"/>
      <c r="I13" s="85"/>
      <c r="J13" s="16"/>
      <c r="N13" s="16"/>
    </row>
    <row r="14" spans="1:22" ht="18.600000000000001" customHeight="1" x14ac:dyDescent="0.25">
      <c r="B14" s="86"/>
      <c r="C14" s="86"/>
      <c r="D14" s="86"/>
      <c r="E14" s="86"/>
      <c r="F14" s="86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nmLk9XiRLaI8pBAj5/s9DvsG+VQeO4q8/Wd0z03u0PHBD/BDgX+52gV8a/Fc/OZocrij/i+Vqw9L6/d1oZbc/g==" saltValue="zsg6oZ4uGgSHMIqILvzDB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F14" sqref="F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0" t="s">
        <v>37</v>
      </c>
      <c r="C1" s="90"/>
      <c r="D1" s="91"/>
    </row>
    <row r="2" spans="2:13" x14ac:dyDescent="0.25">
      <c r="B2" s="92" t="str">
        <f>'Nabídková cena'!B2:D2</f>
        <v>Tiskárny, kopírky, multifunkce II. 011 - 2025</v>
      </c>
      <c r="C2" s="92"/>
    </row>
    <row r="3" spans="2:13" x14ac:dyDescent="0.25">
      <c r="B3" s="93"/>
      <c r="C3" s="93"/>
    </row>
    <row r="4" spans="2:13" x14ac:dyDescent="0.25">
      <c r="B4" s="94"/>
      <c r="C4" s="34" t="s">
        <v>1</v>
      </c>
      <c r="D4" s="95"/>
      <c r="E4" s="95"/>
    </row>
    <row r="5" spans="2:13" x14ac:dyDescent="0.25">
      <c r="B5" s="96"/>
      <c r="C5" s="29" t="s">
        <v>0</v>
      </c>
    </row>
    <row r="6" spans="2:13" x14ac:dyDescent="0.25">
      <c r="B6" s="97"/>
      <c r="C6" s="29" t="s">
        <v>0</v>
      </c>
      <c r="D6" s="95"/>
      <c r="E6" s="95"/>
    </row>
    <row r="8" spans="2:13" ht="15.75" thickBot="1" x14ac:dyDescent="0.3"/>
    <row r="9" spans="2:13" ht="45.75" thickBot="1" x14ac:dyDescent="0.3">
      <c r="B9" s="98" t="s">
        <v>38</v>
      </c>
      <c r="C9" s="99">
        <f>'Nabídková cena'!R11</f>
        <v>0</v>
      </c>
      <c r="E9" s="100" t="s">
        <v>16</v>
      </c>
      <c r="F9" s="101"/>
      <c r="G9" s="102"/>
      <c r="H9" s="103">
        <f ca="1">SUM(C9+G24)</f>
        <v>0</v>
      </c>
      <c r="I9" s="104"/>
    </row>
    <row r="10" spans="2:13" ht="15.75" thickBot="1" x14ac:dyDescent="0.3">
      <c r="B10" s="105"/>
      <c r="C10" s="106"/>
    </row>
    <row r="11" spans="2:13" s="113" customFormat="1" ht="30.75" thickBot="1" x14ac:dyDescent="0.3">
      <c r="B11" s="107" t="s">
        <v>17</v>
      </c>
      <c r="C11" s="108" t="s">
        <v>5</v>
      </c>
      <c r="D11" s="109" t="s">
        <v>18</v>
      </c>
      <c r="E11" s="110"/>
      <c r="F11" s="111"/>
      <c r="G11" s="112"/>
    </row>
    <row r="12" spans="2:13" s="113" customFormat="1" ht="27" customHeight="1" thickBot="1" x14ac:dyDescent="0.3">
      <c r="B12" s="114" t="s">
        <v>19</v>
      </c>
      <c r="C12" s="115">
        <f>'Nabídková cena'!G8</f>
        <v>0</v>
      </c>
      <c r="D12" s="116">
        <v>2000</v>
      </c>
      <c r="E12" s="117"/>
      <c r="F12" s="118"/>
      <c r="G12" s="119"/>
    </row>
    <row r="13" spans="2:13" s="113" customFormat="1" ht="40.5" customHeight="1" thickBot="1" x14ac:dyDescent="0.3">
      <c r="B13" s="120" t="s">
        <v>20</v>
      </c>
      <c r="C13" s="108" t="s">
        <v>21</v>
      </c>
      <c r="D13" s="108" t="s">
        <v>22</v>
      </c>
      <c r="E13" s="108" t="s">
        <v>23</v>
      </c>
      <c r="F13" s="108" t="s">
        <v>24</v>
      </c>
      <c r="G13" s="121" t="s">
        <v>25</v>
      </c>
      <c r="I13" s="122" t="s">
        <v>26</v>
      </c>
      <c r="M13" s="123"/>
    </row>
    <row r="14" spans="2:13" s="113" customFormat="1" x14ac:dyDescent="0.25">
      <c r="B14" s="124" t="s">
        <v>27</v>
      </c>
      <c r="C14" s="144"/>
      <c r="D14" s="11"/>
      <c r="E14" s="1"/>
      <c r="F14" s="125">
        <f ca="1">IF(CELL("obsah",$D14)=0,0,ROUNDUP($D$12/$D14*12,0))</f>
        <v>0</v>
      </c>
      <c r="G14" s="126">
        <f ca="1">E14*F14</f>
        <v>0</v>
      </c>
      <c r="I14" s="2"/>
    </row>
    <row r="15" spans="2:13" s="113" customFormat="1" x14ac:dyDescent="0.25">
      <c r="B15" s="127" t="s">
        <v>28</v>
      </c>
      <c r="C15" s="9"/>
      <c r="D15" s="12"/>
      <c r="E15" s="3"/>
      <c r="F15" s="125">
        <f t="shared" ref="F15:F21" ca="1" si="0">IF(CELL("obsah",$D15)=0,0,ROUNDUP($D$12/$D15*12,0))</f>
        <v>0</v>
      </c>
      <c r="G15" s="128">
        <f t="shared" ref="G15:G21" ca="1" si="1">E15*F15</f>
        <v>0</v>
      </c>
      <c r="I15" s="2"/>
    </row>
    <row r="16" spans="2:13" s="113" customFormat="1" x14ac:dyDescent="0.25">
      <c r="B16" s="127" t="s">
        <v>29</v>
      </c>
      <c r="C16" s="9"/>
      <c r="D16" s="12"/>
      <c r="E16" s="3"/>
      <c r="F16" s="125">
        <f t="shared" ca="1" si="0"/>
        <v>0</v>
      </c>
      <c r="G16" s="128">
        <f t="shared" ca="1" si="1"/>
        <v>0</v>
      </c>
      <c r="I16" s="2"/>
    </row>
    <row r="17" spans="2:9" s="113" customFormat="1" x14ac:dyDescent="0.25">
      <c r="B17" s="127" t="s">
        <v>30</v>
      </c>
      <c r="C17" s="9"/>
      <c r="D17" s="12"/>
      <c r="E17" s="3"/>
      <c r="F17" s="125">
        <f t="shared" ca="1" si="0"/>
        <v>0</v>
      </c>
      <c r="G17" s="128">
        <f t="shared" ca="1" si="1"/>
        <v>0</v>
      </c>
      <c r="I17" s="2"/>
    </row>
    <row r="18" spans="2:9" s="113" customFormat="1" x14ac:dyDescent="0.25">
      <c r="B18" s="129" t="s">
        <v>31</v>
      </c>
      <c r="C18" s="9"/>
      <c r="D18" s="13"/>
      <c r="E18" s="4"/>
      <c r="F18" s="125">
        <f t="shared" ca="1" si="0"/>
        <v>0</v>
      </c>
      <c r="G18" s="128">
        <f t="shared" ca="1" si="1"/>
        <v>0</v>
      </c>
      <c r="I18" s="2"/>
    </row>
    <row r="19" spans="2:9" s="113" customFormat="1" x14ac:dyDescent="0.25">
      <c r="B19" s="130" t="s">
        <v>32</v>
      </c>
      <c r="C19" s="10"/>
      <c r="D19" s="14"/>
      <c r="E19" s="6"/>
      <c r="F19" s="125">
        <f t="shared" ca="1" si="0"/>
        <v>0</v>
      </c>
      <c r="G19" s="128">
        <f t="shared" ca="1" si="1"/>
        <v>0</v>
      </c>
      <c r="I19" s="2"/>
    </row>
    <row r="20" spans="2:9" s="113" customFormat="1" x14ac:dyDescent="0.25">
      <c r="B20" s="130" t="s">
        <v>33</v>
      </c>
      <c r="C20" s="5"/>
      <c r="D20" s="14"/>
      <c r="E20" s="6"/>
      <c r="F20" s="125">
        <f t="shared" ca="1" si="0"/>
        <v>0</v>
      </c>
      <c r="G20" s="128">
        <f t="shared" ca="1" si="1"/>
        <v>0</v>
      </c>
      <c r="I20" s="2"/>
    </row>
    <row r="21" spans="2:9" s="113" customFormat="1" ht="15.75" thickBot="1" x14ac:dyDescent="0.3">
      <c r="B21" s="131" t="s">
        <v>33</v>
      </c>
      <c r="C21" s="7"/>
      <c r="D21" s="15"/>
      <c r="E21" s="8"/>
      <c r="F21" s="132">
        <f t="shared" ca="1" si="0"/>
        <v>0</v>
      </c>
      <c r="G21" s="133">
        <f t="shared" ca="1" si="1"/>
        <v>0</v>
      </c>
      <c r="I21" s="2"/>
    </row>
    <row r="22" spans="2:9" s="113" customFormat="1" ht="30" customHeight="1" x14ac:dyDescent="0.25">
      <c r="B22" s="134" t="s">
        <v>34</v>
      </c>
      <c r="C22" s="135"/>
      <c r="D22" s="135"/>
      <c r="E22" s="135"/>
      <c r="F22" s="135"/>
      <c r="G22" s="126">
        <f ca="1">SUM(G14:G21)</f>
        <v>0</v>
      </c>
    </row>
    <row r="23" spans="2:9" s="113" customFormat="1" ht="30" customHeight="1" x14ac:dyDescent="0.25">
      <c r="B23" s="136" t="s">
        <v>35</v>
      </c>
      <c r="G23" s="137">
        <f ca="1">G22*5</f>
        <v>0</v>
      </c>
    </row>
    <row r="24" spans="2:9" s="113" customFormat="1" ht="30" customHeight="1" thickBot="1" x14ac:dyDescent="0.3">
      <c r="B24" s="138" t="s">
        <v>36</v>
      </c>
      <c r="C24" s="139"/>
      <c r="D24" s="140">
        <f>'Nabídková cena'!D8</f>
        <v>2</v>
      </c>
      <c r="E24" s="141"/>
      <c r="F24" s="142"/>
      <c r="G24" s="143">
        <f ca="1">SUM(G23*D24)</f>
        <v>0</v>
      </c>
    </row>
  </sheetData>
  <sheetProtection algorithmName="SHA-512" hashValue="sZ7jROs+lIc7mMiThn7onV7hrHvvIqjQM7kdWTeT+ncDdgV+/7H0GyYjcrGArc1oHlzeUIBiY97w8TNFkej7jA==" saltValue="EHQTlRdgF7YgodgWO1gWWw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2025-05-13T05:13:40Z</cp:lastPrinted>
  <dcterms:created xsi:type="dcterms:W3CDTF">2014-03-05T12:43:32Z</dcterms:created>
  <dcterms:modified xsi:type="dcterms:W3CDTF">2025-05-13T05:58:48Z</dcterms:modified>
</cp:coreProperties>
</file>